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bazarov\Desktop\"/>
    </mc:Choice>
  </mc:AlternateContent>
  <bookViews>
    <workbookView xWindow="0" yWindow="0" windowWidth="11400" windowHeight="5892" tabRatio="0"/>
  </bookViews>
  <sheets>
    <sheet name="TDSheet" sheetId="1" r:id="rId1"/>
  </sheets>
  <definedNames>
    <definedName name="_xlnm._FilterDatabase" localSheetId="0" hidden="1">TDSheet!$B$1:$D$44</definedName>
  </definedNames>
  <calcPr calcId="162913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43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C43" i="1"/>
  <c r="F43" i="1"/>
  <c r="G43" i="1"/>
  <c r="H43" i="1"/>
  <c r="I43" i="1"/>
  <c r="I44" i="1"/>
  <c r="I45" i="1"/>
  <c r="I46" i="1"/>
  <c r="J43" i="1"/>
  <c r="J44" i="1"/>
  <c r="J46" i="1"/>
  <c r="J47" i="1"/>
  <c r="K43" i="1"/>
  <c r="L43" i="1"/>
  <c r="M43" i="1"/>
  <c r="F44" i="1"/>
  <c r="G44" i="1"/>
  <c r="H44" i="1"/>
  <c r="K44" i="1"/>
  <c r="L44" i="1"/>
  <c r="M44" i="1"/>
  <c r="F45" i="1"/>
  <c r="G45" i="1"/>
  <c r="G46" i="1"/>
  <c r="H45" i="1"/>
  <c r="H46" i="1"/>
  <c r="L45" i="1"/>
  <c r="M45" i="1"/>
  <c r="K46" i="1"/>
  <c r="K47" i="1"/>
  <c r="K56" i="1"/>
  <c r="F57" i="1"/>
  <c r="K57" i="1"/>
  <c r="F58" i="1"/>
  <c r="K58" i="1"/>
  <c r="K97" i="1"/>
  <c r="F59" i="1"/>
  <c r="K59" i="1"/>
  <c r="F60" i="1"/>
  <c r="K60" i="1"/>
  <c r="F61" i="1"/>
  <c r="K61" i="1"/>
  <c r="F62" i="1"/>
  <c r="K62" i="1"/>
  <c r="F63" i="1"/>
  <c r="K63" i="1"/>
  <c r="F64" i="1"/>
  <c r="K64" i="1"/>
  <c r="F65" i="1"/>
  <c r="K65" i="1"/>
  <c r="F66" i="1"/>
  <c r="K66" i="1"/>
  <c r="F67" i="1"/>
  <c r="K67" i="1"/>
  <c r="F68" i="1"/>
  <c r="K68" i="1"/>
  <c r="F69" i="1"/>
  <c r="K69" i="1"/>
  <c r="F70" i="1"/>
  <c r="K70" i="1"/>
  <c r="F71" i="1"/>
  <c r="K71" i="1"/>
  <c r="F72" i="1"/>
  <c r="K72" i="1"/>
  <c r="F73" i="1"/>
  <c r="K73" i="1"/>
  <c r="F74" i="1"/>
  <c r="K74" i="1"/>
  <c r="F75" i="1"/>
  <c r="K75" i="1"/>
  <c r="F76" i="1"/>
  <c r="K76" i="1"/>
  <c r="F77" i="1"/>
  <c r="K77" i="1"/>
  <c r="F78" i="1"/>
  <c r="K78" i="1"/>
  <c r="F79" i="1"/>
  <c r="K79" i="1"/>
  <c r="F80" i="1"/>
  <c r="K80" i="1"/>
  <c r="F81" i="1"/>
  <c r="K81" i="1"/>
  <c r="F82" i="1"/>
  <c r="K82" i="1"/>
  <c r="F83" i="1"/>
  <c r="K83" i="1"/>
  <c r="F84" i="1"/>
  <c r="K84" i="1"/>
  <c r="F85" i="1"/>
  <c r="K85" i="1"/>
  <c r="F86" i="1"/>
  <c r="K86" i="1"/>
  <c r="F87" i="1"/>
  <c r="K87" i="1"/>
  <c r="F88" i="1"/>
  <c r="K88" i="1"/>
  <c r="F89" i="1"/>
  <c r="K89" i="1"/>
  <c r="F90" i="1"/>
  <c r="K90" i="1"/>
  <c r="F91" i="1"/>
  <c r="K91" i="1"/>
  <c r="F92" i="1"/>
  <c r="K92" i="1"/>
  <c r="F93" i="1"/>
  <c r="K93" i="1"/>
  <c r="F94" i="1"/>
  <c r="K94" i="1"/>
  <c r="F95" i="1"/>
  <c r="K95" i="1"/>
  <c r="F96" i="1"/>
  <c r="K96" i="1"/>
  <c r="F97" i="1"/>
  <c r="J97" i="1"/>
  <c r="E98" i="1"/>
  <c r="F98" i="1"/>
  <c r="F99" i="1"/>
  <c r="L46" i="1"/>
  <c r="L47" i="1"/>
</calcChain>
</file>

<file path=xl/sharedStrings.xml><?xml version="1.0" encoding="utf-8"?>
<sst xmlns="http://schemas.openxmlformats.org/spreadsheetml/2006/main" count="139" uniqueCount="59">
  <si>
    <t>П</t>
  </si>
  <si>
    <t>Объект</t>
  </si>
  <si>
    <t>Количество</t>
  </si>
  <si>
    <t>Всего</t>
  </si>
  <si>
    <t>МКД Дзержинского пр-кт, д. 51</t>
  </si>
  <si>
    <t>МКД Дзержинского пр-кт, д. 55</t>
  </si>
  <si>
    <t>МКД Энтузиастов ул, д. 33</t>
  </si>
  <si>
    <t>МКД Энтузиастов ул, д. 39</t>
  </si>
  <si>
    <t>МКД Дзержинского пр-кт, д. 57</t>
  </si>
  <si>
    <t>МКД Энтузиастов ул, д. 41</t>
  </si>
  <si>
    <t>МКД Дзержинского пр-кт, д. 61</t>
  </si>
  <si>
    <t>МКД Дзержинского пр-кт, д. 63</t>
  </si>
  <si>
    <t>МКД Энтузиастов ул, д. 43</t>
  </si>
  <si>
    <t>МКД Дзержинского пр-кт, д. 65</t>
  </si>
  <si>
    <t>МКД Коминтерна ул, д. 56</t>
  </si>
  <si>
    <t>МКД Энтузиастов ул, д. 45</t>
  </si>
  <si>
    <t>МКД Коминтерна ул, д. 60</t>
  </si>
  <si>
    <t>МКД Энтузиастов ул, д. 46</t>
  </si>
  <si>
    <t>МКД Энтузиастов ул, д. 46А</t>
  </si>
  <si>
    <t>МКД Коминтерна ул, д. 64</t>
  </si>
  <si>
    <t>МКД Энтузиастов ул, д. 56А</t>
  </si>
  <si>
    <t>МКД Коминтерна ул, д. 66</t>
  </si>
  <si>
    <t>МКД Коминтерна ул, д. 68</t>
  </si>
  <si>
    <t>МКД Энтузиастов ул, д. 30</t>
  </si>
  <si>
    <t>МКД Ленинградский пр-кт, д. 9</t>
  </si>
  <si>
    <t>МКД Энтузиастов ул, д. 29</t>
  </si>
  <si>
    <t>МКД Энтузиастов ул, д. 25</t>
  </si>
  <si>
    <t>МКД Тимирязева ул. д.103</t>
  </si>
  <si>
    <t>МКД Тимирязева ул, д. 70</t>
  </si>
  <si>
    <t>МКД Ленинградский пр-кт, д. 39</t>
  </si>
  <si>
    <t>МКД Тимирязева ул, д. 66</t>
  </si>
  <si>
    <t>МКД Тимирязева ул, д. 64</t>
  </si>
  <si>
    <t>МКД Ленинградский пр-кт, д. 41</t>
  </si>
  <si>
    <t>МКД Ленинградский пр-кт, д. 43</t>
  </si>
  <si>
    <t>МКД Тимирязева ул, д. 62</t>
  </si>
  <si>
    <t>МКД Ленинградский пр-кт, д. 55</t>
  </si>
  <si>
    <t>МКД Тимирязева ул, д. 60</t>
  </si>
  <si>
    <t>МКД Ленинградский пр-кт, д. 57</t>
  </si>
  <si>
    <t>МКД Ленинградский пр-кт, д. 59</t>
  </si>
  <si>
    <t>МКД Ленинградский пр-кт, д. 61</t>
  </si>
  <si>
    <t>МКД Ленинградский пр-кт, д. 63</t>
  </si>
  <si>
    <t>МКД Ленинградский пр-кт, д. 67</t>
  </si>
  <si>
    <t>МКД Ленинградский пр-кт д. 75</t>
  </si>
  <si>
    <t>МКД Тимирязева ул, д. 58</t>
  </si>
  <si>
    <t>Итого: 399 726,56</t>
  </si>
  <si>
    <t>кол-во_март</t>
  </si>
  <si>
    <t>СПО апрель</t>
  </si>
  <si>
    <t>СПО март</t>
  </si>
  <si>
    <t>МКД Ленинградский пр-кт д. 69</t>
  </si>
  <si>
    <t>СПО май</t>
  </si>
  <si>
    <t>СПО июнь</t>
  </si>
  <si>
    <t>СПО июль</t>
  </si>
  <si>
    <t>СПО август</t>
  </si>
  <si>
    <t>МКД Ленинградский пр-кт, д.  69</t>
  </si>
  <si>
    <t>МКД Ленинградский пр-кт, д. 75</t>
  </si>
  <si>
    <t>сентябрь</t>
  </si>
  <si>
    <t>август</t>
  </si>
  <si>
    <t>октябрь</t>
  </si>
  <si>
    <t>МКД Ленинградский пр-кт, д.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</si>
</sst>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"/>
    <numFmt numFmtId="169" formatCode="0.000"/>
  </numFmts>
  <fonts count="21" x14ac:knownFonts="1">
    <font>
      <sz val="8"/>
      <name val="Arial"/>
      <family val="2"/>
    </font>
    <font>
      <sz val="8"/>
      <name val="Arial"/>
      <family val="2"/>
    </font>
    <font>
      <sz val="10"/>
      <color indexed="24"/>
      <name val="Arial"/>
      <family val="2"/>
    </font>
    <font>
      <sz val="8"/>
      <color indexed="63"/>
      <name val="Arial"/>
      <family val="2"/>
    </font>
    <font>
      <sz val="11"/>
      <color indexed="8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8"/>
      <color theme="3"/>
      <name val="Calibri Light"/>
      <family val="2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rgb="FF0061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indexed="26"/>
      </left>
      <right/>
      <top style="thin">
        <color indexed="26"/>
      </top>
      <bottom style="thin">
        <color indexed="2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3">
    <xf numFmtId="0" fontId="0" fillId="0" borderId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6" fillId="2" borderId="4" applyNumberFormat="0" applyAlignment="0" applyProtection="0"/>
    <xf numFmtId="0" fontId="7" fillId="3" borderId="5" applyNumberFormat="0" applyAlignment="0" applyProtection="0"/>
    <xf numFmtId="0" fontId="8" fillId="3" borderId="4" applyNumberFormat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30" borderId="10" applyNumberFormat="0" applyAlignment="0" applyProtection="0"/>
    <xf numFmtId="0" fontId="14" fillId="0" borderId="0" applyNumberForma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33" borderId="11" applyNumberFormat="0" applyFont="0" applyAlignment="0" applyProtection="0"/>
    <xf numFmtId="0" fontId="18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34" borderId="0" applyNumberFormat="0" applyBorder="0" applyAlignment="0" applyProtection="0"/>
  </cellStyleXfs>
  <cellXfs count="23">
    <xf numFmtId="0" fontId="0" fillId="0" borderId="0" xfId="0" applyAlignment="1"/>
    <xf numFmtId="0" fontId="0" fillId="0" borderId="0" xfId="0" applyAlignment="1">
      <alignment horizontal="left"/>
    </xf>
    <xf numFmtId="169" fontId="0" fillId="0" borderId="0" xfId="0" applyNumberFormat="1" applyAlignment="1"/>
    <xf numFmtId="0" fontId="2" fillId="3" borderId="1" xfId="0" applyNumberFormat="1" applyFont="1" applyFill="1" applyBorder="1" applyAlignment="1">
      <alignment horizontal="left" vertical="top"/>
    </xf>
    <xf numFmtId="0" fontId="3" fillId="4" borderId="1" xfId="0" applyNumberFormat="1" applyFont="1" applyFill="1" applyBorder="1" applyAlignment="1">
      <alignment horizontal="left" vertical="top"/>
    </xf>
    <xf numFmtId="0" fontId="2" fillId="3" borderId="2" xfId="0" applyNumberFormat="1" applyFont="1" applyFill="1" applyBorder="1" applyAlignment="1">
      <alignment horizontal="left" vertical="top"/>
    </xf>
    <xf numFmtId="164" fontId="3" fillId="4" borderId="2" xfId="0" applyNumberFormat="1" applyFont="1" applyFill="1" applyBorder="1" applyAlignment="1">
      <alignment horizontal="right" vertical="top"/>
    </xf>
    <xf numFmtId="4" fontId="3" fillId="4" borderId="2" xfId="0" applyNumberFormat="1" applyFont="1" applyFill="1" applyBorder="1" applyAlignment="1">
      <alignment horizontal="right" vertical="top"/>
    </xf>
    <xf numFmtId="0" fontId="0" fillId="0" borderId="2" xfId="0" applyBorder="1" applyAlignment="1"/>
    <xf numFmtId="0" fontId="0" fillId="5" borderId="2" xfId="0" applyFill="1" applyBorder="1" applyAlignment="1"/>
    <xf numFmtId="164" fontId="2" fillId="3" borderId="2" xfId="0" applyNumberFormat="1" applyFont="1" applyFill="1" applyBorder="1" applyAlignment="1">
      <alignment horizontal="left" vertical="top"/>
    </xf>
    <xf numFmtId="0" fontId="2" fillId="3" borderId="2" xfId="0" applyNumberFormat="1" applyFont="1" applyFill="1" applyBorder="1" applyAlignment="1">
      <alignment horizontal="right" vertical="top"/>
    </xf>
    <xf numFmtId="2" fontId="0" fillId="0" borderId="0" xfId="0" applyNumberFormat="1" applyAlignment="1"/>
    <xf numFmtId="0" fontId="3" fillId="0" borderId="2" xfId="0" applyNumberFormat="1" applyFont="1" applyFill="1" applyBorder="1" applyAlignment="1">
      <alignment horizontal="left" vertical="top"/>
    </xf>
    <xf numFmtId="0" fontId="0" fillId="6" borderId="2" xfId="0" applyFill="1" applyBorder="1" applyAlignment="1"/>
    <xf numFmtId="0" fontId="0" fillId="6" borderId="0" xfId="0" applyFill="1" applyBorder="1" applyAlignment="1"/>
    <xf numFmtId="4" fontId="0" fillId="0" borderId="0" xfId="0" applyNumberFormat="1" applyAlignment="1"/>
    <xf numFmtId="0" fontId="0" fillId="0" borderId="2" xfId="0" applyFill="1" applyBorder="1" applyAlignment="1"/>
    <xf numFmtId="164" fontId="3" fillId="4" borderId="3" xfId="36" applyNumberFormat="1" applyFont="1" applyFill="1" applyBorder="1" applyAlignment="1">
      <alignment horizontal="right" vertical="top"/>
    </xf>
    <xf numFmtId="164" fontId="0" fillId="0" borderId="0" xfId="0" applyNumberFormat="1" applyAlignment="1"/>
    <xf numFmtId="0" fontId="3" fillId="4" borderId="3" xfId="0" applyNumberFormat="1" applyFont="1" applyFill="1" applyBorder="1" applyAlignment="1">
      <alignment horizontal="left" vertical="top"/>
    </xf>
    <xf numFmtId="164" fontId="3" fillId="4" borderId="3" xfId="0" applyNumberFormat="1" applyFont="1" applyFill="1" applyBorder="1" applyAlignment="1">
      <alignment horizontal="right" vertical="top"/>
    </xf>
    <xf numFmtId="164" fontId="3" fillId="4" borderId="0" xfId="0" applyNumberFormat="1" applyFont="1" applyFill="1" applyBorder="1" applyAlignment="1">
      <alignment horizontal="right" vertical="top"/>
    </xf>
  </cellXfs>
  <cellStyles count="4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_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D4D4D"/>
      <rgbColor rgb="00993366"/>
      <rgbColor rgb="00A0A0A0"/>
      <rgbColor rgb="00CCFFFF"/>
      <rgbColor rgb="00F2F2F2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99"/>
  <sheetViews>
    <sheetView tabSelected="1" zoomScaleNormal="100" workbookViewId="0">
      <selection activeCell="A43" sqref="A43:IV43"/>
    </sheetView>
  </sheetViews>
  <sheetFormatPr defaultColWidth="10.7109375" defaultRowHeight="10.199999999999999" x14ac:dyDescent="0.2"/>
  <cols>
    <col min="1" max="1" width="10.7109375" style="1"/>
    <col min="2" max="2" width="35" style="1" customWidth="1"/>
    <col min="3" max="3" width="15.28515625" style="1" hidden="1" customWidth="1"/>
    <col min="4" max="4" width="29.42578125" style="1" hidden="1" customWidth="1"/>
    <col min="5" max="5" width="13.42578125" hidden="1" customWidth="1"/>
    <col min="6" max="7" width="13.7109375" hidden="1" customWidth="1"/>
    <col min="8" max="8" width="10.7109375" hidden="1" customWidth="1"/>
    <col min="9" max="9" width="32.85546875" hidden="1" customWidth="1"/>
    <col min="10" max="10" width="11.7109375" hidden="1" customWidth="1"/>
    <col min="11" max="11" width="17.28515625" hidden="1" customWidth="1"/>
    <col min="12" max="12" width="14.42578125" hidden="1" customWidth="1"/>
    <col min="13" max="13" width="13.7109375" hidden="1" customWidth="1"/>
  </cols>
  <sheetData>
    <row r="1" spans="1:13" ht="12.75" customHeight="1" x14ac:dyDescent="0.2">
      <c r="A1" s="3" t="s">
        <v>0</v>
      </c>
      <c r="B1" s="5" t="s">
        <v>1</v>
      </c>
      <c r="C1" s="5" t="s">
        <v>2</v>
      </c>
      <c r="D1" s="5" t="s">
        <v>3</v>
      </c>
      <c r="E1" s="5" t="s">
        <v>45</v>
      </c>
      <c r="F1" s="5" t="s">
        <v>47</v>
      </c>
      <c r="G1" s="5" t="s">
        <v>46</v>
      </c>
      <c r="H1" s="5" t="s">
        <v>49</v>
      </c>
      <c r="I1" s="5" t="s">
        <v>50</v>
      </c>
      <c r="J1" s="5" t="s">
        <v>51</v>
      </c>
      <c r="K1" s="5" t="s">
        <v>52</v>
      </c>
      <c r="L1" s="5" t="s">
        <v>56</v>
      </c>
      <c r="M1" s="5" t="s">
        <v>56</v>
      </c>
    </row>
    <row r="2" spans="1:13" ht="11.25" customHeight="1" x14ac:dyDescent="0.2">
      <c r="A2" s="4">
        <v>1</v>
      </c>
      <c r="B2" s="13" t="s">
        <v>4</v>
      </c>
      <c r="C2" s="6">
        <v>21.167999999999999</v>
      </c>
      <c r="D2" s="7">
        <v>17591.88</v>
      </c>
      <c r="E2" s="8">
        <f t="shared" ref="E2:E42" si="0">C2/0.168</f>
        <v>125.99999999999999</v>
      </c>
      <c r="F2" s="8">
        <v>126</v>
      </c>
      <c r="G2" s="8">
        <v>126</v>
      </c>
      <c r="H2" s="9">
        <v>125</v>
      </c>
      <c r="I2" s="9">
        <v>124</v>
      </c>
      <c r="J2" s="9">
        <v>121</v>
      </c>
      <c r="K2" s="9">
        <v>121</v>
      </c>
      <c r="L2" s="17">
        <v>-3</v>
      </c>
      <c r="M2" s="17"/>
    </row>
    <row r="3" spans="1:13" ht="11.25" customHeight="1" x14ac:dyDescent="0.2">
      <c r="A3" s="4">
        <v>2</v>
      </c>
      <c r="B3" s="13" t="s">
        <v>5</v>
      </c>
      <c r="C3" s="6">
        <v>19.992000000000001</v>
      </c>
      <c r="D3" s="7">
        <v>16614.55</v>
      </c>
      <c r="E3" s="8">
        <f t="shared" si="0"/>
        <v>119</v>
      </c>
      <c r="F3" s="9">
        <v>120</v>
      </c>
      <c r="G3" s="8">
        <v>120</v>
      </c>
      <c r="H3" s="8">
        <v>120</v>
      </c>
      <c r="I3" s="9">
        <v>122</v>
      </c>
      <c r="J3" s="9">
        <v>123</v>
      </c>
      <c r="K3" s="9">
        <v>123</v>
      </c>
      <c r="L3" s="17">
        <v>1</v>
      </c>
      <c r="M3" s="17">
        <v>-2</v>
      </c>
    </row>
    <row r="4" spans="1:13" ht="11.25" customHeight="1" x14ac:dyDescent="0.2">
      <c r="A4" s="4">
        <v>3</v>
      </c>
      <c r="B4" s="13" t="s">
        <v>8</v>
      </c>
      <c r="C4" s="6">
        <v>17.64</v>
      </c>
      <c r="D4" s="7">
        <v>14659.9</v>
      </c>
      <c r="E4" s="8">
        <f t="shared" si="0"/>
        <v>105</v>
      </c>
      <c r="F4" s="9">
        <v>104</v>
      </c>
      <c r="G4" s="8">
        <v>104</v>
      </c>
      <c r="H4" s="8">
        <v>104</v>
      </c>
      <c r="I4" s="9">
        <v>103</v>
      </c>
      <c r="J4" s="14">
        <v>103</v>
      </c>
      <c r="K4" s="14">
        <v>103</v>
      </c>
      <c r="L4" s="17"/>
      <c r="M4" s="17"/>
    </row>
    <row r="5" spans="1:13" ht="11.25" customHeight="1" x14ac:dyDescent="0.2">
      <c r="A5" s="4">
        <v>4</v>
      </c>
      <c r="B5" s="13" t="s">
        <v>10</v>
      </c>
      <c r="C5" s="6">
        <v>22.68</v>
      </c>
      <c r="D5" s="7">
        <v>18848.439999999999</v>
      </c>
      <c r="E5" s="8">
        <f t="shared" si="0"/>
        <v>135</v>
      </c>
      <c r="F5" s="8">
        <v>135</v>
      </c>
      <c r="G5" s="9">
        <v>136</v>
      </c>
      <c r="H5" s="9">
        <v>132</v>
      </c>
      <c r="I5" s="8">
        <v>132</v>
      </c>
      <c r="J5" s="9">
        <v>126</v>
      </c>
      <c r="K5" s="9">
        <v>126</v>
      </c>
      <c r="L5" s="17">
        <v>-6</v>
      </c>
      <c r="M5" s="17"/>
    </row>
    <row r="6" spans="1:13" ht="11.25" customHeight="1" x14ac:dyDescent="0.2">
      <c r="A6" s="4">
        <v>5</v>
      </c>
      <c r="B6" s="13" t="s">
        <v>11</v>
      </c>
      <c r="C6" s="6">
        <v>19.824000000000002</v>
      </c>
      <c r="D6" s="7">
        <v>16474.93</v>
      </c>
      <c r="E6" s="8">
        <f t="shared" si="0"/>
        <v>118</v>
      </c>
      <c r="F6" s="8">
        <v>118</v>
      </c>
      <c r="G6" s="8">
        <v>118</v>
      </c>
      <c r="H6" s="9">
        <v>119</v>
      </c>
      <c r="I6" s="8">
        <v>119</v>
      </c>
      <c r="J6" s="9">
        <v>112</v>
      </c>
      <c r="K6" s="9">
        <v>112</v>
      </c>
      <c r="L6" s="17">
        <v>-6.9999999999999991</v>
      </c>
      <c r="M6" s="17">
        <v>-1</v>
      </c>
    </row>
    <row r="7" spans="1:13" ht="11.25" customHeight="1" x14ac:dyDescent="0.2">
      <c r="A7" s="4">
        <v>6</v>
      </c>
      <c r="B7" s="13" t="s">
        <v>13</v>
      </c>
      <c r="C7" s="6">
        <v>22.344000000000001</v>
      </c>
      <c r="D7" s="7">
        <v>18569.21</v>
      </c>
      <c r="E7" s="8">
        <f t="shared" si="0"/>
        <v>133</v>
      </c>
      <c r="F7" s="8">
        <v>133</v>
      </c>
      <c r="G7" s="9">
        <v>132</v>
      </c>
      <c r="H7" s="8">
        <v>132</v>
      </c>
      <c r="I7" s="8">
        <v>132</v>
      </c>
      <c r="J7" s="9">
        <v>133</v>
      </c>
      <c r="K7" s="9">
        <v>134</v>
      </c>
      <c r="L7" s="17">
        <v>2</v>
      </c>
      <c r="M7" s="17"/>
    </row>
    <row r="8" spans="1:13" ht="11.25" customHeight="1" x14ac:dyDescent="0.2">
      <c r="A8" s="4">
        <v>7</v>
      </c>
      <c r="B8" s="13" t="s">
        <v>14</v>
      </c>
      <c r="C8" s="6">
        <v>6.5519999999999996</v>
      </c>
      <c r="D8" s="7">
        <v>5445.11</v>
      </c>
      <c r="E8" s="8">
        <f t="shared" si="0"/>
        <v>38.999999999999993</v>
      </c>
      <c r="F8" s="9">
        <v>35.317</v>
      </c>
      <c r="G8" s="9">
        <v>39</v>
      </c>
      <c r="H8" s="8">
        <v>39</v>
      </c>
      <c r="I8" s="8">
        <v>39</v>
      </c>
      <c r="J8" s="14">
        <v>39</v>
      </c>
      <c r="K8" s="14">
        <v>39</v>
      </c>
      <c r="L8" s="17"/>
      <c r="M8" s="17"/>
    </row>
    <row r="9" spans="1:13" ht="11.25" customHeight="1" x14ac:dyDescent="0.2">
      <c r="A9" s="4">
        <v>8</v>
      </c>
      <c r="B9" s="13" t="s">
        <v>16</v>
      </c>
      <c r="C9" s="6">
        <v>10.416</v>
      </c>
      <c r="D9" s="7">
        <v>8656.32</v>
      </c>
      <c r="E9" s="8">
        <f t="shared" si="0"/>
        <v>62</v>
      </c>
      <c r="F9" s="8">
        <v>62</v>
      </c>
      <c r="G9" s="8">
        <v>62</v>
      </c>
      <c r="H9" s="8">
        <v>62</v>
      </c>
      <c r="I9" s="8">
        <v>62</v>
      </c>
      <c r="J9" s="14">
        <v>62</v>
      </c>
      <c r="K9" s="14">
        <v>62</v>
      </c>
      <c r="L9" s="17"/>
      <c r="M9" s="17"/>
    </row>
    <row r="10" spans="1:13" ht="11.25" customHeight="1" x14ac:dyDescent="0.2">
      <c r="A10" s="4">
        <v>9</v>
      </c>
      <c r="B10" s="13" t="s">
        <v>19</v>
      </c>
      <c r="C10" s="6">
        <v>7.8959999999999999</v>
      </c>
      <c r="D10" s="7">
        <v>6562.04</v>
      </c>
      <c r="E10" s="8">
        <f t="shared" si="0"/>
        <v>47</v>
      </c>
      <c r="F10" s="8">
        <v>47</v>
      </c>
      <c r="G10" s="8">
        <v>47</v>
      </c>
      <c r="H10" s="9">
        <v>45</v>
      </c>
      <c r="I10" s="8">
        <v>45</v>
      </c>
      <c r="J10" s="9">
        <v>42</v>
      </c>
      <c r="K10" s="9">
        <v>42</v>
      </c>
      <c r="L10" s="17">
        <v>-3</v>
      </c>
      <c r="M10" s="17">
        <v>2</v>
      </c>
    </row>
    <row r="11" spans="1:13" ht="11.25" customHeight="1" x14ac:dyDescent="0.2">
      <c r="A11" s="4">
        <v>10</v>
      </c>
      <c r="B11" s="13" t="s">
        <v>21</v>
      </c>
      <c r="C11" s="6">
        <v>3.024</v>
      </c>
      <c r="D11" s="7">
        <v>2513.12</v>
      </c>
      <c r="E11" s="8">
        <f t="shared" si="0"/>
        <v>18</v>
      </c>
      <c r="F11" s="8">
        <v>18</v>
      </c>
      <c r="G11" s="8">
        <v>18</v>
      </c>
      <c r="H11" s="8">
        <v>18</v>
      </c>
      <c r="I11" s="8">
        <v>18</v>
      </c>
      <c r="J11" s="9">
        <v>17</v>
      </c>
      <c r="K11" s="9">
        <v>17</v>
      </c>
      <c r="L11" s="17">
        <v>-1</v>
      </c>
      <c r="M11" s="17"/>
    </row>
    <row r="12" spans="1:13" ht="11.25" customHeight="1" x14ac:dyDescent="0.2">
      <c r="A12" s="4">
        <v>11</v>
      </c>
      <c r="B12" s="13" t="s">
        <v>22</v>
      </c>
      <c r="C12" s="6">
        <v>6.72</v>
      </c>
      <c r="D12" s="7">
        <v>5584.73</v>
      </c>
      <c r="E12" s="8">
        <f t="shared" si="0"/>
        <v>39.999999999999993</v>
      </c>
      <c r="F12" s="8">
        <v>40</v>
      </c>
      <c r="G12" s="8">
        <v>40</v>
      </c>
      <c r="H12" s="8">
        <v>40</v>
      </c>
      <c r="I12" s="8">
        <v>40</v>
      </c>
      <c r="J12" s="9">
        <v>40</v>
      </c>
      <c r="K12" s="9">
        <v>42</v>
      </c>
      <c r="L12" s="17">
        <v>2</v>
      </c>
      <c r="M12" s="17"/>
    </row>
    <row r="13" spans="1:13" ht="11.25" customHeight="1" x14ac:dyDescent="0.2">
      <c r="A13" s="4">
        <v>12</v>
      </c>
      <c r="B13" s="13" t="s">
        <v>29</v>
      </c>
      <c r="C13" s="6">
        <v>16.968</v>
      </c>
      <c r="D13" s="7">
        <v>14101.43</v>
      </c>
      <c r="E13" s="8">
        <f t="shared" si="0"/>
        <v>101</v>
      </c>
      <c r="F13" s="8">
        <v>101</v>
      </c>
      <c r="G13" s="8">
        <v>101</v>
      </c>
      <c r="H13" s="8">
        <v>101</v>
      </c>
      <c r="I13" s="8">
        <v>101</v>
      </c>
      <c r="J13" s="9">
        <v>92</v>
      </c>
      <c r="K13" s="9">
        <v>92</v>
      </c>
      <c r="L13" s="17">
        <v>-9</v>
      </c>
      <c r="M13" s="17"/>
    </row>
    <row r="14" spans="1:13" ht="11.25" customHeight="1" x14ac:dyDescent="0.2">
      <c r="A14" s="4">
        <v>13</v>
      </c>
      <c r="B14" s="13" t="s">
        <v>32</v>
      </c>
      <c r="C14" s="6">
        <v>10.247999999999999</v>
      </c>
      <c r="D14" s="7">
        <v>8516.7000000000007</v>
      </c>
      <c r="E14" s="8">
        <f t="shared" si="0"/>
        <v>60.999999999999993</v>
      </c>
      <c r="F14" s="9">
        <v>60.441000000000003</v>
      </c>
      <c r="G14" s="9">
        <v>61</v>
      </c>
      <c r="H14" s="8">
        <v>61</v>
      </c>
      <c r="I14" s="8">
        <v>61</v>
      </c>
      <c r="J14" s="9">
        <v>56</v>
      </c>
      <c r="K14" s="9">
        <v>56</v>
      </c>
      <c r="L14" s="17">
        <v>-4.9999999999999991</v>
      </c>
      <c r="M14" s="17"/>
    </row>
    <row r="15" spans="1:13" ht="11.25" customHeight="1" x14ac:dyDescent="0.2">
      <c r="A15" s="4">
        <v>14</v>
      </c>
      <c r="B15" s="13" t="s">
        <v>33</v>
      </c>
      <c r="C15" s="6">
        <v>2.8559999999999999</v>
      </c>
      <c r="D15" s="7">
        <v>2373.5</v>
      </c>
      <c r="E15" s="8">
        <f t="shared" si="0"/>
        <v>16.999999999999996</v>
      </c>
      <c r="F15" s="8">
        <v>17</v>
      </c>
      <c r="G15" s="8">
        <v>17</v>
      </c>
      <c r="H15" s="8">
        <v>17</v>
      </c>
      <c r="I15" s="8">
        <v>17</v>
      </c>
      <c r="J15" s="14">
        <v>17</v>
      </c>
      <c r="K15" s="14">
        <v>17</v>
      </c>
      <c r="L15" s="17"/>
      <c r="M15" s="17"/>
    </row>
    <row r="16" spans="1:13" ht="11.25" customHeight="1" x14ac:dyDescent="0.2">
      <c r="A16" s="4">
        <v>15</v>
      </c>
      <c r="B16" s="13" t="s">
        <v>35</v>
      </c>
      <c r="C16" s="6">
        <v>11.928000000000001</v>
      </c>
      <c r="D16" s="7">
        <v>9912.89</v>
      </c>
      <c r="E16" s="8">
        <f t="shared" si="0"/>
        <v>71</v>
      </c>
      <c r="F16" s="8">
        <v>71</v>
      </c>
      <c r="G16" s="8">
        <v>71</v>
      </c>
      <c r="H16" s="8">
        <v>71</v>
      </c>
      <c r="I16" s="9">
        <v>70</v>
      </c>
      <c r="J16" s="9">
        <v>64</v>
      </c>
      <c r="K16" s="9">
        <v>64</v>
      </c>
      <c r="L16" s="17">
        <v>-6</v>
      </c>
      <c r="M16" s="17">
        <v>-1</v>
      </c>
    </row>
    <row r="17" spans="1:13" ht="11.25" customHeight="1" x14ac:dyDescent="0.2">
      <c r="A17" s="4">
        <v>16</v>
      </c>
      <c r="B17" s="13" t="s">
        <v>37</v>
      </c>
      <c r="C17" s="6">
        <v>10.08</v>
      </c>
      <c r="D17" s="7">
        <v>8377.08</v>
      </c>
      <c r="E17" s="8">
        <f t="shared" si="0"/>
        <v>60</v>
      </c>
      <c r="F17" s="8">
        <v>60</v>
      </c>
      <c r="G17" s="8">
        <v>60</v>
      </c>
      <c r="H17" s="9">
        <v>64</v>
      </c>
      <c r="I17" s="9">
        <v>60</v>
      </c>
      <c r="J17" s="9">
        <v>53</v>
      </c>
      <c r="K17" s="9">
        <v>52</v>
      </c>
      <c r="L17" s="17">
        <v>-8</v>
      </c>
      <c r="M17" s="17">
        <v>-1</v>
      </c>
    </row>
    <row r="18" spans="1:13" ht="11.25" customHeight="1" x14ac:dyDescent="0.2">
      <c r="A18" s="4">
        <v>17</v>
      </c>
      <c r="B18" s="13" t="s">
        <v>38</v>
      </c>
      <c r="C18" s="6">
        <v>3.6960000000000002</v>
      </c>
      <c r="D18" s="7">
        <v>3071.59</v>
      </c>
      <c r="E18" s="8">
        <f t="shared" si="0"/>
        <v>22</v>
      </c>
      <c r="F18" s="9">
        <v>17.594000000000001</v>
      </c>
      <c r="G18" s="9">
        <v>17</v>
      </c>
      <c r="H18" s="8">
        <v>17</v>
      </c>
      <c r="I18" s="8">
        <v>17</v>
      </c>
      <c r="J18" s="14">
        <v>17</v>
      </c>
      <c r="K18" s="14">
        <v>17</v>
      </c>
      <c r="L18" s="17"/>
      <c r="M18" s="17"/>
    </row>
    <row r="19" spans="1:13" ht="11.25" customHeight="1" x14ac:dyDescent="0.2">
      <c r="A19" s="4">
        <v>18</v>
      </c>
      <c r="B19" s="13" t="s">
        <v>39</v>
      </c>
      <c r="C19" s="6">
        <v>11.423999999999999</v>
      </c>
      <c r="D19" s="7">
        <v>9494.0300000000007</v>
      </c>
      <c r="E19" s="8">
        <f t="shared" si="0"/>
        <v>67.999999999999986</v>
      </c>
      <c r="F19" s="8">
        <v>68</v>
      </c>
      <c r="G19" s="9">
        <v>71</v>
      </c>
      <c r="H19" s="8">
        <v>71</v>
      </c>
      <c r="I19" s="8">
        <v>71</v>
      </c>
      <c r="J19" s="9">
        <v>72</v>
      </c>
      <c r="K19" s="9">
        <v>70</v>
      </c>
      <c r="L19" s="17">
        <v>-1</v>
      </c>
      <c r="M19" s="17"/>
    </row>
    <row r="20" spans="1:13" ht="11.25" customHeight="1" x14ac:dyDescent="0.2">
      <c r="A20" s="4">
        <v>19</v>
      </c>
      <c r="B20" s="13" t="s">
        <v>40</v>
      </c>
      <c r="C20" s="6">
        <v>3.1920000000000002</v>
      </c>
      <c r="D20" s="7">
        <v>2652.74</v>
      </c>
      <c r="E20" s="8">
        <f t="shared" si="0"/>
        <v>19</v>
      </c>
      <c r="F20" s="8">
        <v>19</v>
      </c>
      <c r="G20" s="8">
        <v>19</v>
      </c>
      <c r="H20" s="8">
        <v>19</v>
      </c>
      <c r="I20" s="8">
        <v>19</v>
      </c>
      <c r="J20" s="14">
        <v>19</v>
      </c>
      <c r="K20" s="14">
        <v>19</v>
      </c>
      <c r="L20" s="17"/>
      <c r="M20" s="17"/>
    </row>
    <row r="21" spans="1:13" ht="11.25" customHeight="1" x14ac:dyDescent="0.2">
      <c r="A21" s="4">
        <v>20</v>
      </c>
      <c r="B21" s="13" t="s">
        <v>41</v>
      </c>
      <c r="C21" s="6">
        <v>3.528</v>
      </c>
      <c r="D21" s="7">
        <v>2931.98</v>
      </c>
      <c r="E21" s="8">
        <f t="shared" si="0"/>
        <v>21</v>
      </c>
      <c r="F21" s="8">
        <v>21</v>
      </c>
      <c r="G21" s="8">
        <v>21</v>
      </c>
      <c r="H21" s="8">
        <v>21</v>
      </c>
      <c r="I21" s="8">
        <v>21</v>
      </c>
      <c r="J21" s="14">
        <v>21</v>
      </c>
      <c r="K21" s="14">
        <v>21</v>
      </c>
      <c r="L21" s="17"/>
      <c r="M21" s="17"/>
    </row>
    <row r="22" spans="1:13" ht="11.25" customHeight="1" x14ac:dyDescent="0.2">
      <c r="A22" s="4">
        <v>21</v>
      </c>
      <c r="B22" s="13" t="s">
        <v>48</v>
      </c>
      <c r="C22" s="6">
        <v>4.032</v>
      </c>
      <c r="D22" s="7">
        <v>3350.83</v>
      </c>
      <c r="E22" s="8">
        <f t="shared" si="0"/>
        <v>24</v>
      </c>
      <c r="F22" s="8">
        <v>24</v>
      </c>
      <c r="G22" s="8">
        <v>24</v>
      </c>
      <c r="H22" s="8">
        <v>24</v>
      </c>
      <c r="I22" s="8">
        <v>24</v>
      </c>
      <c r="J22" s="14">
        <v>24</v>
      </c>
      <c r="K22" s="14">
        <v>24</v>
      </c>
      <c r="L22" s="17"/>
      <c r="M22" s="17">
        <v>-1</v>
      </c>
    </row>
    <row r="23" spans="1:13" ht="11.25" customHeight="1" x14ac:dyDescent="0.2">
      <c r="A23" s="4">
        <v>22</v>
      </c>
      <c r="B23" s="13" t="s">
        <v>42</v>
      </c>
      <c r="C23" s="6">
        <v>11.76</v>
      </c>
      <c r="D23" s="7">
        <v>9773.27</v>
      </c>
      <c r="E23" s="8">
        <f t="shared" si="0"/>
        <v>70</v>
      </c>
      <c r="F23" s="9">
        <v>71</v>
      </c>
      <c r="G23" s="9">
        <v>70</v>
      </c>
      <c r="H23" s="9">
        <v>71</v>
      </c>
      <c r="I23" s="8">
        <v>71</v>
      </c>
      <c r="J23" s="9">
        <v>69</v>
      </c>
      <c r="K23" s="9">
        <v>66</v>
      </c>
      <c r="L23" s="17">
        <v>-4.9999999999999991</v>
      </c>
      <c r="M23" s="17"/>
    </row>
    <row r="24" spans="1:13" ht="11.25" customHeight="1" x14ac:dyDescent="0.2">
      <c r="A24" s="4">
        <v>23</v>
      </c>
      <c r="B24" s="13" t="s">
        <v>24</v>
      </c>
      <c r="C24" s="6">
        <v>23.015999999999998</v>
      </c>
      <c r="D24" s="7">
        <v>19127.68</v>
      </c>
      <c r="E24" s="8">
        <f t="shared" si="0"/>
        <v>136.99999999999997</v>
      </c>
      <c r="F24" s="9">
        <v>136</v>
      </c>
      <c r="G24" s="8">
        <v>136</v>
      </c>
      <c r="H24" s="8">
        <v>136</v>
      </c>
      <c r="I24" s="8">
        <v>136</v>
      </c>
      <c r="J24" s="9">
        <v>118</v>
      </c>
      <c r="K24" s="9">
        <v>117</v>
      </c>
      <c r="L24" s="17">
        <v>-19</v>
      </c>
      <c r="M24" s="17">
        <v>6.9999999999999991</v>
      </c>
    </row>
    <row r="25" spans="1:13" ht="11.25" customHeight="1" x14ac:dyDescent="0.2">
      <c r="A25" s="4">
        <v>24</v>
      </c>
      <c r="B25" s="13" t="s">
        <v>27</v>
      </c>
      <c r="C25" s="6">
        <v>6.048</v>
      </c>
      <c r="D25" s="7">
        <v>5026.25</v>
      </c>
      <c r="E25" s="8">
        <f t="shared" si="0"/>
        <v>36</v>
      </c>
      <c r="F25" s="9">
        <v>34</v>
      </c>
      <c r="G25" s="8">
        <v>34</v>
      </c>
      <c r="H25" s="8">
        <v>34</v>
      </c>
      <c r="I25" s="8">
        <v>34</v>
      </c>
      <c r="J25" s="14">
        <v>34</v>
      </c>
      <c r="K25" s="9">
        <v>33</v>
      </c>
      <c r="L25" s="17">
        <v>-1</v>
      </c>
      <c r="M25" s="17"/>
    </row>
    <row r="26" spans="1:13" ht="11.25" customHeight="1" x14ac:dyDescent="0.2">
      <c r="A26" s="4">
        <v>25</v>
      </c>
      <c r="B26" s="13" t="s">
        <v>43</v>
      </c>
      <c r="C26" s="6">
        <v>8.2319999999999993</v>
      </c>
      <c r="D26" s="7">
        <v>6841.28</v>
      </c>
      <c r="E26" s="8">
        <f t="shared" si="0"/>
        <v>48.999999999999993</v>
      </c>
      <c r="F26" s="8">
        <v>49</v>
      </c>
      <c r="G26" s="8">
        <v>49</v>
      </c>
      <c r="H26" s="8">
        <v>49</v>
      </c>
      <c r="I26" s="8">
        <v>49</v>
      </c>
      <c r="J26" s="9">
        <v>47</v>
      </c>
      <c r="K26" s="9">
        <v>48</v>
      </c>
      <c r="L26" s="17">
        <v>-1</v>
      </c>
      <c r="M26" s="17"/>
    </row>
    <row r="27" spans="1:13" ht="11.25" customHeight="1" x14ac:dyDescent="0.2">
      <c r="A27" s="4">
        <v>26</v>
      </c>
      <c r="B27" s="13" t="s">
        <v>36</v>
      </c>
      <c r="C27" s="6">
        <v>1.512</v>
      </c>
      <c r="D27" s="7">
        <v>1256.57</v>
      </c>
      <c r="E27" s="8">
        <f t="shared" si="0"/>
        <v>9</v>
      </c>
      <c r="F27" s="8">
        <v>9</v>
      </c>
      <c r="G27" s="8">
        <v>9</v>
      </c>
      <c r="H27" s="8">
        <v>9</v>
      </c>
      <c r="I27" s="9">
        <v>8.1120000000000001</v>
      </c>
      <c r="J27" s="9">
        <v>9</v>
      </c>
      <c r="K27" s="9">
        <v>9</v>
      </c>
      <c r="L27" s="17">
        <v>0.88690476190476186</v>
      </c>
      <c r="M27" s="17"/>
    </row>
    <row r="28" spans="1:13" ht="11.25" customHeight="1" x14ac:dyDescent="0.2">
      <c r="A28" s="4">
        <v>27</v>
      </c>
      <c r="B28" s="13" t="s">
        <v>34</v>
      </c>
      <c r="C28" s="6">
        <v>3.1920000000000002</v>
      </c>
      <c r="D28" s="7">
        <v>2652.74</v>
      </c>
      <c r="E28" s="8">
        <f t="shared" si="0"/>
        <v>19</v>
      </c>
      <c r="F28" s="9">
        <v>21</v>
      </c>
      <c r="G28" s="9">
        <v>19</v>
      </c>
      <c r="H28" s="8">
        <v>19</v>
      </c>
      <c r="I28" s="8">
        <v>19</v>
      </c>
      <c r="J28" s="14">
        <v>19</v>
      </c>
      <c r="K28" s="14">
        <v>19</v>
      </c>
      <c r="L28" s="17"/>
      <c r="M28" s="17"/>
    </row>
    <row r="29" spans="1:13" ht="11.25" customHeight="1" x14ac:dyDescent="0.2">
      <c r="A29" s="4">
        <v>28</v>
      </c>
      <c r="B29" s="13" t="s">
        <v>31</v>
      </c>
      <c r="C29" s="6">
        <v>7.2240000000000002</v>
      </c>
      <c r="D29" s="7">
        <v>6003.58</v>
      </c>
      <c r="E29" s="8">
        <f t="shared" si="0"/>
        <v>43</v>
      </c>
      <c r="F29" s="9">
        <v>24.637</v>
      </c>
      <c r="G29" s="9">
        <v>42</v>
      </c>
      <c r="H29" s="9">
        <v>41</v>
      </c>
      <c r="I29" s="8">
        <v>41</v>
      </c>
      <c r="J29" s="9">
        <v>38</v>
      </c>
      <c r="K29" s="9">
        <v>38</v>
      </c>
      <c r="L29" s="17">
        <v>-3</v>
      </c>
      <c r="M29" s="17"/>
    </row>
    <row r="30" spans="1:13" ht="11.25" customHeight="1" x14ac:dyDescent="0.2">
      <c r="A30" s="4">
        <v>29</v>
      </c>
      <c r="B30" s="13" t="s">
        <v>30</v>
      </c>
      <c r="C30" s="6">
        <v>4.032</v>
      </c>
      <c r="D30" s="7">
        <v>3350.83</v>
      </c>
      <c r="E30" s="8">
        <f t="shared" si="0"/>
        <v>24</v>
      </c>
      <c r="F30" s="8">
        <v>24</v>
      </c>
      <c r="G30" s="8">
        <v>24</v>
      </c>
      <c r="H30" s="8">
        <v>24</v>
      </c>
      <c r="I30" s="8">
        <v>24</v>
      </c>
      <c r="J30" s="9">
        <v>23</v>
      </c>
      <c r="K30" s="9">
        <v>23</v>
      </c>
      <c r="L30" s="17">
        <v>-1</v>
      </c>
      <c r="M30" s="17"/>
    </row>
    <row r="31" spans="1:13" ht="11.25" customHeight="1" x14ac:dyDescent="0.2">
      <c r="A31" s="4">
        <v>30</v>
      </c>
      <c r="B31" s="13" t="s">
        <v>28</v>
      </c>
      <c r="C31" s="6">
        <v>9.7439999999999998</v>
      </c>
      <c r="D31" s="7">
        <v>8097.85</v>
      </c>
      <c r="E31" s="8">
        <f t="shared" si="0"/>
        <v>57.999999999999993</v>
      </c>
      <c r="F31" s="8">
        <v>58</v>
      </c>
      <c r="G31" s="8">
        <v>58</v>
      </c>
      <c r="H31" s="8">
        <v>58</v>
      </c>
      <c r="I31" s="8">
        <v>58</v>
      </c>
      <c r="J31" s="9">
        <v>56</v>
      </c>
      <c r="K31" s="9">
        <v>56</v>
      </c>
      <c r="L31" s="17">
        <v>-2</v>
      </c>
      <c r="M31" s="18">
        <v>2</v>
      </c>
    </row>
    <row r="32" spans="1:13" ht="11.25" customHeight="1" x14ac:dyDescent="0.2">
      <c r="A32" s="4">
        <v>31</v>
      </c>
      <c r="B32" s="13" t="s">
        <v>26</v>
      </c>
      <c r="C32" s="6">
        <v>22.007999999999999</v>
      </c>
      <c r="D32" s="7">
        <v>18289.97</v>
      </c>
      <c r="E32" s="8">
        <f t="shared" si="0"/>
        <v>131</v>
      </c>
      <c r="F32" s="8">
        <v>131</v>
      </c>
      <c r="G32" s="8">
        <v>131</v>
      </c>
      <c r="H32" s="8">
        <v>131</v>
      </c>
      <c r="I32" s="9">
        <v>130</v>
      </c>
      <c r="J32" s="9">
        <v>129</v>
      </c>
      <c r="K32" s="9">
        <v>129</v>
      </c>
      <c r="L32" s="17">
        <v>-1</v>
      </c>
      <c r="M32" s="17"/>
    </row>
    <row r="33" spans="1:13" ht="11.25" customHeight="1" x14ac:dyDescent="0.2">
      <c r="A33" s="4">
        <v>32</v>
      </c>
      <c r="B33" s="13" t="s">
        <v>25</v>
      </c>
      <c r="C33" s="6">
        <v>9.4079999999999995</v>
      </c>
      <c r="D33" s="7">
        <v>7818.61</v>
      </c>
      <c r="E33" s="8">
        <f t="shared" si="0"/>
        <v>55.999999999999993</v>
      </c>
      <c r="F33" s="9">
        <v>60</v>
      </c>
      <c r="G33" s="9">
        <v>58</v>
      </c>
      <c r="H33" s="8">
        <v>58</v>
      </c>
      <c r="I33" s="8">
        <v>58</v>
      </c>
      <c r="J33" s="14">
        <v>58</v>
      </c>
      <c r="K33" s="14">
        <v>58</v>
      </c>
      <c r="L33" s="17"/>
      <c r="M33" s="17"/>
    </row>
    <row r="34" spans="1:13" ht="11.25" customHeight="1" x14ac:dyDescent="0.2">
      <c r="A34" s="4">
        <v>33</v>
      </c>
      <c r="B34" s="13" t="s">
        <v>23</v>
      </c>
      <c r="C34" s="6">
        <v>23.856000000000002</v>
      </c>
      <c r="D34" s="7">
        <v>19825.78</v>
      </c>
      <c r="E34" s="8">
        <f t="shared" si="0"/>
        <v>142</v>
      </c>
      <c r="F34" s="8">
        <v>142</v>
      </c>
      <c r="G34" s="8">
        <v>142</v>
      </c>
      <c r="H34" s="8">
        <v>142</v>
      </c>
      <c r="I34" s="9">
        <v>143</v>
      </c>
      <c r="J34" s="9">
        <v>143</v>
      </c>
      <c r="K34" s="9">
        <v>143</v>
      </c>
      <c r="L34" s="17"/>
      <c r="M34" s="17"/>
    </row>
    <row r="35" spans="1:13" ht="11.25" customHeight="1" x14ac:dyDescent="0.2">
      <c r="A35" s="4">
        <v>34</v>
      </c>
      <c r="B35" s="13" t="s">
        <v>6</v>
      </c>
      <c r="C35" s="6">
        <v>8.4</v>
      </c>
      <c r="D35" s="7">
        <v>6980.9</v>
      </c>
      <c r="E35" s="8">
        <f t="shared" si="0"/>
        <v>50</v>
      </c>
      <c r="F35" s="8">
        <v>50</v>
      </c>
      <c r="G35" s="8">
        <v>50</v>
      </c>
      <c r="H35" s="8">
        <v>50</v>
      </c>
      <c r="I35" s="9">
        <v>49</v>
      </c>
      <c r="J35" s="9">
        <v>45</v>
      </c>
      <c r="K35" s="9">
        <v>45</v>
      </c>
      <c r="L35" s="17">
        <v>-4</v>
      </c>
      <c r="M35" s="17"/>
    </row>
    <row r="36" spans="1:13" ht="11.25" customHeight="1" x14ac:dyDescent="0.2">
      <c r="A36" s="4">
        <v>35</v>
      </c>
      <c r="B36" s="13" t="s">
        <v>7</v>
      </c>
      <c r="C36" s="6">
        <v>8.0640000000000001</v>
      </c>
      <c r="D36" s="7">
        <v>6701.66</v>
      </c>
      <c r="E36" s="8">
        <f t="shared" si="0"/>
        <v>48</v>
      </c>
      <c r="F36" s="9">
        <v>47</v>
      </c>
      <c r="G36" s="8">
        <v>47</v>
      </c>
      <c r="H36" s="8">
        <v>47</v>
      </c>
      <c r="I36" s="8">
        <v>47</v>
      </c>
      <c r="J36" s="9">
        <v>45</v>
      </c>
      <c r="K36" s="9">
        <v>45</v>
      </c>
      <c r="L36" s="17">
        <v>-2</v>
      </c>
      <c r="M36" s="17"/>
    </row>
    <row r="37" spans="1:13" ht="11.25" customHeight="1" x14ac:dyDescent="0.2">
      <c r="A37" s="4">
        <v>36</v>
      </c>
      <c r="B37" s="13" t="s">
        <v>9</v>
      </c>
      <c r="C37" s="6">
        <v>4.2</v>
      </c>
      <c r="D37" s="7">
        <v>3490.45</v>
      </c>
      <c r="E37" s="8">
        <f t="shared" si="0"/>
        <v>25</v>
      </c>
      <c r="F37" s="8">
        <v>25</v>
      </c>
      <c r="G37" s="8">
        <v>25</v>
      </c>
      <c r="H37" s="8">
        <v>25</v>
      </c>
      <c r="I37" s="8">
        <v>25</v>
      </c>
      <c r="J37" s="9">
        <v>23</v>
      </c>
      <c r="K37" s="9">
        <v>23</v>
      </c>
      <c r="L37" s="17">
        <v>-2</v>
      </c>
      <c r="M37" s="17"/>
    </row>
    <row r="38" spans="1:13" ht="11.25" customHeight="1" x14ac:dyDescent="0.2">
      <c r="A38" s="4">
        <v>37</v>
      </c>
      <c r="B38" s="13" t="s">
        <v>12</v>
      </c>
      <c r="C38" s="6">
        <v>3.528</v>
      </c>
      <c r="D38" s="7">
        <v>2931.98</v>
      </c>
      <c r="E38" s="8">
        <f t="shared" si="0"/>
        <v>21</v>
      </c>
      <c r="F38" s="8">
        <v>21</v>
      </c>
      <c r="G38" s="8">
        <v>21</v>
      </c>
      <c r="H38" s="8">
        <v>21</v>
      </c>
      <c r="I38" s="8">
        <v>21</v>
      </c>
      <c r="J38" s="9">
        <v>20</v>
      </c>
      <c r="K38" s="9">
        <v>20</v>
      </c>
      <c r="L38" s="17">
        <v>-1</v>
      </c>
      <c r="M38" s="17"/>
    </row>
    <row r="39" spans="1:13" ht="11.25" customHeight="1" x14ac:dyDescent="0.2">
      <c r="A39" s="4">
        <v>38</v>
      </c>
      <c r="B39" s="13" t="s">
        <v>15</v>
      </c>
      <c r="C39" s="6">
        <v>6.8879999999999999</v>
      </c>
      <c r="D39" s="7">
        <v>5724.34</v>
      </c>
      <c r="E39" s="8">
        <f t="shared" si="0"/>
        <v>41</v>
      </c>
      <c r="F39" s="8">
        <v>41</v>
      </c>
      <c r="G39" s="8">
        <v>41</v>
      </c>
      <c r="H39" s="9">
        <v>40</v>
      </c>
      <c r="I39" s="9">
        <v>35.625999999999998</v>
      </c>
      <c r="J39" s="9">
        <v>40</v>
      </c>
      <c r="K39" s="9">
        <v>40</v>
      </c>
      <c r="L39" s="17">
        <v>4.375</v>
      </c>
      <c r="M39" s="17"/>
    </row>
    <row r="40" spans="1:13" ht="11.25" customHeight="1" x14ac:dyDescent="0.2">
      <c r="A40" s="4">
        <v>39</v>
      </c>
      <c r="B40" s="13" t="s">
        <v>17</v>
      </c>
      <c r="C40" s="6">
        <v>3.8639999999999999</v>
      </c>
      <c r="D40" s="7">
        <v>3211.21</v>
      </c>
      <c r="E40" s="8">
        <f t="shared" si="0"/>
        <v>22.999999999999996</v>
      </c>
      <c r="F40" s="9">
        <v>21</v>
      </c>
      <c r="G40" s="8">
        <v>21</v>
      </c>
      <c r="H40" s="8">
        <v>21</v>
      </c>
      <c r="I40" s="8">
        <v>21</v>
      </c>
      <c r="J40" s="9">
        <v>19</v>
      </c>
      <c r="K40" s="9">
        <v>19</v>
      </c>
      <c r="L40" s="17">
        <v>-2</v>
      </c>
      <c r="M40" s="17"/>
    </row>
    <row r="41" spans="1:13" ht="11.25" customHeight="1" x14ac:dyDescent="0.2">
      <c r="A41" s="4">
        <v>40</v>
      </c>
      <c r="B41" s="13" t="s">
        <v>18</v>
      </c>
      <c r="C41" s="6">
        <v>12.432</v>
      </c>
      <c r="D41" s="7">
        <v>10331.74</v>
      </c>
      <c r="E41" s="8">
        <f t="shared" si="0"/>
        <v>74</v>
      </c>
      <c r="F41" s="9">
        <v>77</v>
      </c>
      <c r="G41" s="8">
        <v>77</v>
      </c>
      <c r="H41" s="8">
        <v>77</v>
      </c>
      <c r="I41" s="8">
        <v>77</v>
      </c>
      <c r="J41" s="14">
        <v>77</v>
      </c>
      <c r="K41" s="9">
        <v>76</v>
      </c>
      <c r="L41" s="17">
        <v>-1</v>
      </c>
      <c r="M41" s="17"/>
    </row>
    <row r="42" spans="1:13" ht="11.25" customHeight="1" x14ac:dyDescent="0.2">
      <c r="A42" s="4">
        <v>41</v>
      </c>
      <c r="B42" s="13" t="s">
        <v>20</v>
      </c>
      <c r="C42" s="6">
        <v>12.263999999999999</v>
      </c>
      <c r="D42" s="7">
        <v>10192.120000000001</v>
      </c>
      <c r="E42" s="8">
        <f t="shared" si="0"/>
        <v>72.999999999999986</v>
      </c>
      <c r="F42" s="8">
        <v>73</v>
      </c>
      <c r="G42" s="8">
        <v>73</v>
      </c>
      <c r="H42" s="9">
        <v>72</v>
      </c>
      <c r="I42" s="8">
        <v>72</v>
      </c>
      <c r="J42" s="14">
        <v>72</v>
      </c>
      <c r="K42" s="9">
        <v>71</v>
      </c>
      <c r="L42" s="17">
        <v>-1</v>
      </c>
      <c r="M42" s="17"/>
    </row>
    <row r="43" spans="1:13" ht="12.75" customHeight="1" x14ac:dyDescent="0.2">
      <c r="A43" s="3"/>
      <c r="B43" s="5"/>
      <c r="C43" s="10">
        <f>SUM(C2:C42)</f>
        <v>425.87999999999994</v>
      </c>
      <c r="D43" s="11" t="s">
        <v>44</v>
      </c>
      <c r="E43" s="11">
        <f t="shared" ref="E43:M43" si="1">SUM(E2:E42)</f>
        <v>2535</v>
      </c>
      <c r="F43" s="11">
        <f t="shared" si="1"/>
        <v>2511.989</v>
      </c>
      <c r="G43" s="11">
        <f t="shared" si="1"/>
        <v>2531</v>
      </c>
      <c r="H43" s="11">
        <f t="shared" si="1"/>
        <v>2527</v>
      </c>
      <c r="I43" s="11">
        <f t="shared" si="1"/>
        <v>2515.7380000000003</v>
      </c>
      <c r="J43" s="11">
        <f t="shared" si="1"/>
        <v>2437</v>
      </c>
      <c r="K43" s="11">
        <f t="shared" si="1"/>
        <v>2431</v>
      </c>
      <c r="L43" s="11">
        <f t="shared" si="1"/>
        <v>-84.738095238095241</v>
      </c>
      <c r="M43" s="11">
        <f t="shared" si="1"/>
        <v>4.9999999999999991</v>
      </c>
    </row>
    <row r="44" spans="1:13" x14ac:dyDescent="0.2">
      <c r="F44" s="2">
        <f t="shared" ref="F44:K44" si="2">F43*0.168</f>
        <v>422.01415200000002</v>
      </c>
      <c r="G44">
        <f t="shared" si="2"/>
        <v>425.20800000000003</v>
      </c>
      <c r="H44">
        <f t="shared" si="2"/>
        <v>424.536</v>
      </c>
      <c r="I44">
        <f>I43*0.168</f>
        <v>422.64398400000005</v>
      </c>
      <c r="J44">
        <f t="shared" si="2"/>
        <v>409.41600000000005</v>
      </c>
      <c r="K44">
        <f t="shared" si="2"/>
        <v>408.40800000000002</v>
      </c>
      <c r="L44">
        <f>L43*0.168</f>
        <v>-14.236000000000001</v>
      </c>
      <c r="M44">
        <f>M43*0.168</f>
        <v>0.83999999999999986</v>
      </c>
    </row>
    <row r="45" spans="1:13" x14ac:dyDescent="0.2">
      <c r="F45" s="2">
        <f>F44-C43</f>
        <v>-3.8658479999999145</v>
      </c>
      <c r="G45" s="2">
        <f>G44-F44</f>
        <v>3.1938480000000027</v>
      </c>
      <c r="H45" s="2">
        <f>G44-H44</f>
        <v>0.67200000000002547</v>
      </c>
      <c r="I45" s="2">
        <f>H44-I44</f>
        <v>1.8920159999999555</v>
      </c>
      <c r="J45" s="15">
        <v>422.64400000000001</v>
      </c>
      <c r="K45" s="15">
        <v>422.64400000000001</v>
      </c>
      <c r="L45" s="15">
        <f>K45+L44</f>
        <v>408.40800000000002</v>
      </c>
      <c r="M45" s="15">
        <f>L45+M44</f>
        <v>409.24799999999999</v>
      </c>
    </row>
    <row r="46" spans="1:13" x14ac:dyDescent="0.2">
      <c r="G46" s="12">
        <f>G45*831.06</f>
        <v>2654.2793188800019</v>
      </c>
      <c r="H46" s="12">
        <f>H45*831.06</f>
        <v>558.47232000002111</v>
      </c>
      <c r="I46" s="12">
        <f>I45*831.06</f>
        <v>1572.3788169599629</v>
      </c>
      <c r="J46">
        <f>J44-J45</f>
        <v>-13.227999999999952</v>
      </c>
      <c r="K46">
        <f>K44-K45</f>
        <v>-14.23599999999999</v>
      </c>
      <c r="L46">
        <f>L45-408.028</f>
        <v>0.37999999999999545</v>
      </c>
    </row>
    <row r="47" spans="1:13" x14ac:dyDescent="0.2">
      <c r="J47" s="16">
        <f>J46*760.42*1.2</f>
        <v>-12070.602911999957</v>
      </c>
      <c r="K47" s="16">
        <f>K46*760.42*1.2</f>
        <v>-12990.406943999989</v>
      </c>
      <c r="L47" s="16">
        <f>L46/0.168</f>
        <v>2.2619047619047348</v>
      </c>
      <c r="M47" s="16"/>
    </row>
    <row r="55" spans="4:11" x14ac:dyDescent="0.2">
      <c r="I55" t="s">
        <v>57</v>
      </c>
    </row>
    <row r="56" spans="4:11" x14ac:dyDescent="0.2">
      <c r="D56" s="1" t="s">
        <v>55</v>
      </c>
      <c r="I56" s="20" t="s">
        <v>4</v>
      </c>
      <c r="J56" s="21">
        <v>19.992000000000001</v>
      </c>
      <c r="K56" s="2">
        <f>J56/0.168</f>
        <v>119</v>
      </c>
    </row>
    <row r="57" spans="4:11" x14ac:dyDescent="0.2">
      <c r="D57" s="20" t="s">
        <v>4</v>
      </c>
      <c r="E57" s="21">
        <v>20.327999999999999</v>
      </c>
      <c r="F57" s="21">
        <f>E57/0.168</f>
        <v>120.99999999999999</v>
      </c>
      <c r="I57" s="20" t="s">
        <v>5</v>
      </c>
      <c r="J57" s="21">
        <v>20.664000000000001</v>
      </c>
      <c r="K57" s="2">
        <f t="shared" ref="K57:K96" si="3">J57/0.168</f>
        <v>123</v>
      </c>
    </row>
    <row r="58" spans="4:11" x14ac:dyDescent="0.2">
      <c r="D58" s="20" t="s">
        <v>5</v>
      </c>
      <c r="E58" s="21">
        <v>20.495999999999999</v>
      </c>
      <c r="F58" s="21">
        <f t="shared" ref="F58:F97" si="4">E58/0.168</f>
        <v>121.99999999999999</v>
      </c>
      <c r="I58" s="20" t="s">
        <v>8</v>
      </c>
      <c r="J58" s="21">
        <v>17.303999999999998</v>
      </c>
      <c r="K58" s="2">
        <f t="shared" si="3"/>
        <v>102.99999999999999</v>
      </c>
    </row>
    <row r="59" spans="4:11" x14ac:dyDescent="0.2">
      <c r="D59" s="20" t="s">
        <v>8</v>
      </c>
      <c r="E59" s="21">
        <v>17.303999999999998</v>
      </c>
      <c r="F59" s="21">
        <f t="shared" si="4"/>
        <v>102.99999999999999</v>
      </c>
      <c r="I59" s="20" t="s">
        <v>10</v>
      </c>
      <c r="J59" s="21">
        <v>21.167999999999999</v>
      </c>
      <c r="K59" s="2">
        <f t="shared" si="3"/>
        <v>125.99999999999999</v>
      </c>
    </row>
    <row r="60" spans="4:11" x14ac:dyDescent="0.2">
      <c r="D60" s="20" t="s">
        <v>10</v>
      </c>
      <c r="E60" s="21">
        <v>21.167999999999999</v>
      </c>
      <c r="F60" s="21">
        <f t="shared" si="4"/>
        <v>125.99999999999999</v>
      </c>
      <c r="I60" s="20" t="s">
        <v>11</v>
      </c>
      <c r="J60" s="21">
        <v>18.648</v>
      </c>
      <c r="K60" s="2">
        <f t="shared" si="3"/>
        <v>110.99999999999999</v>
      </c>
    </row>
    <row r="61" spans="4:11" x14ac:dyDescent="0.2">
      <c r="D61" s="20" t="s">
        <v>11</v>
      </c>
      <c r="E61" s="21">
        <v>19.152000000000001</v>
      </c>
      <c r="F61" s="21">
        <f t="shared" si="4"/>
        <v>114</v>
      </c>
      <c r="I61" s="20" t="s">
        <v>13</v>
      </c>
      <c r="J61" s="21">
        <v>22.512</v>
      </c>
      <c r="K61" s="2">
        <f t="shared" si="3"/>
        <v>134</v>
      </c>
    </row>
    <row r="62" spans="4:11" x14ac:dyDescent="0.2">
      <c r="D62" s="20" t="s">
        <v>13</v>
      </c>
      <c r="E62" s="21">
        <v>22.175999999999998</v>
      </c>
      <c r="F62" s="21">
        <f t="shared" si="4"/>
        <v>131.99999999999997</v>
      </c>
      <c r="I62" s="20" t="s">
        <v>14</v>
      </c>
      <c r="J62" s="21">
        <v>6.5519999999999996</v>
      </c>
      <c r="K62" s="2">
        <f t="shared" si="3"/>
        <v>38.999999999999993</v>
      </c>
    </row>
    <row r="63" spans="4:11" x14ac:dyDescent="0.2">
      <c r="D63" s="20" t="s">
        <v>14</v>
      </c>
      <c r="E63" s="21">
        <v>6.5519999999999996</v>
      </c>
      <c r="F63" s="21">
        <f t="shared" si="4"/>
        <v>38.999999999999993</v>
      </c>
      <c r="I63" s="20" t="s">
        <v>16</v>
      </c>
      <c r="J63" s="21">
        <v>10.416</v>
      </c>
      <c r="K63" s="2">
        <f t="shared" si="3"/>
        <v>62</v>
      </c>
    </row>
    <row r="64" spans="4:11" x14ac:dyDescent="0.2">
      <c r="D64" s="20" t="s">
        <v>16</v>
      </c>
      <c r="E64" s="21">
        <v>10.416</v>
      </c>
      <c r="F64" s="21">
        <f t="shared" si="4"/>
        <v>62</v>
      </c>
      <c r="I64" s="20" t="s">
        <v>19</v>
      </c>
      <c r="J64" s="21">
        <v>7.3920000000000003</v>
      </c>
      <c r="K64" s="2">
        <f t="shared" si="3"/>
        <v>44</v>
      </c>
    </row>
    <row r="65" spans="4:11" x14ac:dyDescent="0.2">
      <c r="D65" s="20" t="s">
        <v>19</v>
      </c>
      <c r="E65" s="21">
        <v>7.056</v>
      </c>
      <c r="F65" s="21">
        <f t="shared" si="4"/>
        <v>42</v>
      </c>
      <c r="I65" s="20" t="s">
        <v>21</v>
      </c>
      <c r="J65" s="21">
        <v>2.8559999999999999</v>
      </c>
      <c r="K65" s="2">
        <f t="shared" si="3"/>
        <v>16.999999999999996</v>
      </c>
    </row>
    <row r="66" spans="4:11" x14ac:dyDescent="0.2">
      <c r="D66" s="20" t="s">
        <v>21</v>
      </c>
      <c r="E66" s="21">
        <v>3.024</v>
      </c>
      <c r="F66" s="21">
        <f t="shared" si="4"/>
        <v>18</v>
      </c>
      <c r="I66" s="20" t="s">
        <v>22</v>
      </c>
      <c r="J66" s="21">
        <v>7.056</v>
      </c>
      <c r="K66" s="2">
        <f t="shared" si="3"/>
        <v>42</v>
      </c>
    </row>
    <row r="67" spans="4:11" x14ac:dyDescent="0.2">
      <c r="D67" s="20" t="s">
        <v>22</v>
      </c>
      <c r="E67" s="21">
        <v>6.5519999999999996</v>
      </c>
      <c r="F67" s="21">
        <f t="shared" si="4"/>
        <v>38.999999999999993</v>
      </c>
      <c r="I67" s="20" t="s">
        <v>29</v>
      </c>
      <c r="J67" s="21">
        <v>15.456</v>
      </c>
      <c r="K67" s="2">
        <f t="shared" si="3"/>
        <v>91.999999999999986</v>
      </c>
    </row>
    <row r="68" spans="4:11" x14ac:dyDescent="0.2">
      <c r="D68" s="20" t="s">
        <v>53</v>
      </c>
      <c r="E68" s="21">
        <v>4.032</v>
      </c>
      <c r="F68" s="21">
        <f t="shared" si="4"/>
        <v>24</v>
      </c>
      <c r="I68" s="20" t="s">
        <v>32</v>
      </c>
      <c r="J68" s="21">
        <v>9.4079999999999995</v>
      </c>
      <c r="K68" s="2">
        <f t="shared" si="3"/>
        <v>55.999999999999993</v>
      </c>
    </row>
    <row r="69" spans="4:11" x14ac:dyDescent="0.2">
      <c r="D69" s="20" t="s">
        <v>29</v>
      </c>
      <c r="E69" s="21">
        <v>15.456</v>
      </c>
      <c r="F69" s="21">
        <f t="shared" si="4"/>
        <v>91.999999999999986</v>
      </c>
      <c r="I69" s="20" t="s">
        <v>33</v>
      </c>
      <c r="J69" s="21">
        <v>2.8559999999999999</v>
      </c>
      <c r="K69" s="2">
        <f t="shared" si="3"/>
        <v>16.999999999999996</v>
      </c>
    </row>
    <row r="70" spans="4:11" x14ac:dyDescent="0.2">
      <c r="D70" s="20" t="s">
        <v>32</v>
      </c>
      <c r="E70" s="21">
        <v>9.4079999999999995</v>
      </c>
      <c r="F70" s="21">
        <f t="shared" si="4"/>
        <v>55.999999999999993</v>
      </c>
      <c r="I70" s="20" t="s">
        <v>35</v>
      </c>
      <c r="J70" s="21">
        <v>10.584</v>
      </c>
      <c r="K70" s="2">
        <f t="shared" si="3"/>
        <v>62.999999999999993</v>
      </c>
    </row>
    <row r="71" spans="4:11" x14ac:dyDescent="0.2">
      <c r="D71" s="20" t="s">
        <v>33</v>
      </c>
      <c r="E71" s="21">
        <v>2.8559999999999999</v>
      </c>
      <c r="F71" s="21">
        <f t="shared" si="4"/>
        <v>16.999999999999996</v>
      </c>
      <c r="I71" s="20" t="s">
        <v>37</v>
      </c>
      <c r="J71" s="21">
        <v>8.5679999999999996</v>
      </c>
      <c r="K71" s="2">
        <f t="shared" si="3"/>
        <v>50.999999999999993</v>
      </c>
    </row>
    <row r="72" spans="4:11" x14ac:dyDescent="0.2">
      <c r="D72" s="20" t="s">
        <v>35</v>
      </c>
      <c r="E72" s="21">
        <v>10.92</v>
      </c>
      <c r="F72" s="21">
        <f t="shared" si="4"/>
        <v>65</v>
      </c>
      <c r="I72" s="20" t="s">
        <v>38</v>
      </c>
      <c r="J72" s="21">
        <v>2.8559999999999999</v>
      </c>
      <c r="K72" s="2">
        <f t="shared" si="3"/>
        <v>16.999999999999996</v>
      </c>
    </row>
    <row r="73" spans="4:11" x14ac:dyDescent="0.2">
      <c r="D73" s="20" t="s">
        <v>37</v>
      </c>
      <c r="E73" s="21">
        <v>8.9039999999999999</v>
      </c>
      <c r="F73" s="21">
        <f t="shared" si="4"/>
        <v>52.999999999999993</v>
      </c>
      <c r="I73" s="20" t="s">
        <v>39</v>
      </c>
      <c r="J73" s="21">
        <v>11.76</v>
      </c>
      <c r="K73" s="2">
        <f t="shared" si="3"/>
        <v>70</v>
      </c>
    </row>
    <row r="74" spans="4:11" x14ac:dyDescent="0.2">
      <c r="D74" s="20" t="s">
        <v>38</v>
      </c>
      <c r="E74" s="21">
        <v>2.8559999999999999</v>
      </c>
      <c r="F74" s="21">
        <f t="shared" si="4"/>
        <v>16.999999999999996</v>
      </c>
      <c r="I74" s="20" t="s">
        <v>40</v>
      </c>
      <c r="J74" s="21">
        <v>3.1920000000000002</v>
      </c>
      <c r="K74" s="2">
        <f t="shared" si="3"/>
        <v>19</v>
      </c>
    </row>
    <row r="75" spans="4:11" x14ac:dyDescent="0.2">
      <c r="D75" s="20" t="s">
        <v>39</v>
      </c>
      <c r="E75" s="21">
        <v>11.76</v>
      </c>
      <c r="F75" s="21">
        <f t="shared" si="4"/>
        <v>70</v>
      </c>
      <c r="I75" s="20" t="s">
        <v>41</v>
      </c>
      <c r="J75" s="21">
        <v>3.528</v>
      </c>
      <c r="K75" s="2">
        <f t="shared" si="3"/>
        <v>21</v>
      </c>
    </row>
    <row r="76" spans="4:11" x14ac:dyDescent="0.2">
      <c r="D76" s="20" t="s">
        <v>40</v>
      </c>
      <c r="E76" s="21">
        <v>3.1920000000000002</v>
      </c>
      <c r="F76" s="21">
        <f t="shared" si="4"/>
        <v>19</v>
      </c>
      <c r="I76" s="20" t="s">
        <v>58</v>
      </c>
      <c r="J76" s="21">
        <v>3.8639999999999999</v>
      </c>
      <c r="K76" s="2">
        <f t="shared" si="3"/>
        <v>22.999999999999996</v>
      </c>
    </row>
    <row r="77" spans="4:11" x14ac:dyDescent="0.2">
      <c r="D77" s="20" t="s">
        <v>41</v>
      </c>
      <c r="E77" s="21">
        <v>3.528</v>
      </c>
      <c r="F77" s="21">
        <f t="shared" si="4"/>
        <v>21</v>
      </c>
      <c r="I77" s="20" t="s">
        <v>54</v>
      </c>
      <c r="J77" s="21">
        <v>11.087999999999999</v>
      </c>
      <c r="K77" s="2">
        <f t="shared" si="3"/>
        <v>65.999999999999986</v>
      </c>
    </row>
    <row r="78" spans="4:11" x14ac:dyDescent="0.2">
      <c r="D78" s="20" t="s">
        <v>54</v>
      </c>
      <c r="E78" s="21">
        <v>11.087999999999999</v>
      </c>
      <c r="F78" s="21">
        <f t="shared" si="4"/>
        <v>65.999999999999986</v>
      </c>
      <c r="I78" s="20" t="s">
        <v>24</v>
      </c>
      <c r="J78" s="21">
        <v>20.832000000000001</v>
      </c>
      <c r="K78" s="2">
        <f t="shared" si="3"/>
        <v>124</v>
      </c>
    </row>
    <row r="79" spans="4:11" x14ac:dyDescent="0.2">
      <c r="D79" s="20" t="s">
        <v>24</v>
      </c>
      <c r="E79" s="21">
        <v>20.16</v>
      </c>
      <c r="F79" s="21">
        <f t="shared" si="4"/>
        <v>120</v>
      </c>
      <c r="I79" s="20" t="s">
        <v>27</v>
      </c>
      <c r="J79" s="21">
        <v>5.5439999999999996</v>
      </c>
      <c r="K79" s="2">
        <f t="shared" si="3"/>
        <v>32.999999999999993</v>
      </c>
    </row>
    <row r="80" spans="4:11" x14ac:dyDescent="0.2">
      <c r="D80" s="20" t="s">
        <v>43</v>
      </c>
      <c r="E80" s="21">
        <v>7.8959999999999999</v>
      </c>
      <c r="F80" s="21">
        <f t="shared" si="4"/>
        <v>47</v>
      </c>
      <c r="I80" s="20" t="s">
        <v>43</v>
      </c>
      <c r="J80" s="21">
        <v>8.0640000000000001</v>
      </c>
      <c r="K80" s="2">
        <f t="shared" si="3"/>
        <v>48</v>
      </c>
    </row>
    <row r="81" spans="4:11" x14ac:dyDescent="0.2">
      <c r="D81" s="20" t="s">
        <v>36</v>
      </c>
      <c r="E81" s="21">
        <v>1.363</v>
      </c>
      <c r="F81" s="21">
        <f t="shared" si="4"/>
        <v>8.1130952380952372</v>
      </c>
      <c r="I81" s="20" t="s">
        <v>36</v>
      </c>
      <c r="J81" s="21">
        <v>1.512</v>
      </c>
      <c r="K81" s="2">
        <f t="shared" si="3"/>
        <v>9</v>
      </c>
    </row>
    <row r="82" spans="4:11" x14ac:dyDescent="0.2">
      <c r="D82" s="20" t="s">
        <v>34</v>
      </c>
      <c r="E82" s="21">
        <v>3.1920000000000002</v>
      </c>
      <c r="F82" s="21">
        <f t="shared" si="4"/>
        <v>19</v>
      </c>
      <c r="I82" s="20" t="s">
        <v>34</v>
      </c>
      <c r="J82" s="21">
        <v>3.1920000000000002</v>
      </c>
      <c r="K82" s="2">
        <f t="shared" si="3"/>
        <v>19</v>
      </c>
    </row>
    <row r="83" spans="4:11" x14ac:dyDescent="0.2">
      <c r="D83" s="20" t="s">
        <v>31</v>
      </c>
      <c r="E83" s="21">
        <v>6.3840000000000003</v>
      </c>
      <c r="F83" s="21">
        <f t="shared" si="4"/>
        <v>38</v>
      </c>
      <c r="I83" s="20" t="s">
        <v>31</v>
      </c>
      <c r="J83" s="21">
        <v>6.3840000000000003</v>
      </c>
      <c r="K83" s="2">
        <f t="shared" si="3"/>
        <v>38</v>
      </c>
    </row>
    <row r="84" spans="4:11" x14ac:dyDescent="0.2">
      <c r="D84" s="20" t="s">
        <v>30</v>
      </c>
      <c r="E84" s="21">
        <v>3.8639999999999999</v>
      </c>
      <c r="F84" s="21">
        <f t="shared" si="4"/>
        <v>22.999999999999996</v>
      </c>
      <c r="I84" s="20" t="s">
        <v>30</v>
      </c>
      <c r="J84" s="21">
        <v>3.8639999999999999</v>
      </c>
      <c r="K84" s="2">
        <f t="shared" si="3"/>
        <v>22.999999999999996</v>
      </c>
    </row>
    <row r="85" spans="4:11" x14ac:dyDescent="0.2">
      <c r="D85" s="20" t="s">
        <v>28</v>
      </c>
      <c r="E85" s="21">
        <v>9.4079999999999995</v>
      </c>
      <c r="F85" s="21">
        <f t="shared" si="4"/>
        <v>55.999999999999993</v>
      </c>
      <c r="I85" s="20" t="s">
        <v>28</v>
      </c>
      <c r="J85" s="21">
        <v>9.7439999999999998</v>
      </c>
      <c r="K85" s="2">
        <f t="shared" si="3"/>
        <v>57.999999999999993</v>
      </c>
    </row>
    <row r="86" spans="4:11" x14ac:dyDescent="0.2">
      <c r="D86" s="20" t="s">
        <v>27</v>
      </c>
      <c r="E86" s="21">
        <v>5.7119999999999997</v>
      </c>
      <c r="F86" s="21">
        <f t="shared" si="4"/>
        <v>33.999999999999993</v>
      </c>
      <c r="I86" s="20" t="s">
        <v>26</v>
      </c>
      <c r="J86" s="21">
        <v>21.672000000000001</v>
      </c>
      <c r="K86" s="2">
        <f t="shared" si="3"/>
        <v>129</v>
      </c>
    </row>
    <row r="87" spans="4:11" x14ac:dyDescent="0.2">
      <c r="D87" s="20" t="s">
        <v>26</v>
      </c>
      <c r="E87" s="21">
        <v>21.672000000000001</v>
      </c>
      <c r="F87" s="21">
        <f t="shared" si="4"/>
        <v>129</v>
      </c>
      <c r="I87" s="20" t="s">
        <v>25</v>
      </c>
      <c r="J87" s="21">
        <v>9.7439999999999998</v>
      </c>
      <c r="K87" s="2">
        <f t="shared" si="3"/>
        <v>57.999999999999993</v>
      </c>
    </row>
    <row r="88" spans="4:11" x14ac:dyDescent="0.2">
      <c r="D88" s="20" t="s">
        <v>25</v>
      </c>
      <c r="E88" s="21">
        <v>9.7439999999999998</v>
      </c>
      <c r="F88" s="21">
        <f t="shared" si="4"/>
        <v>57.999999999999993</v>
      </c>
      <c r="I88" s="20" t="s">
        <v>23</v>
      </c>
      <c r="J88" s="21">
        <v>24.024000000000001</v>
      </c>
      <c r="K88" s="2">
        <f t="shared" si="3"/>
        <v>143</v>
      </c>
    </row>
    <row r="89" spans="4:11" x14ac:dyDescent="0.2">
      <c r="D89" s="20" t="s">
        <v>23</v>
      </c>
      <c r="E89" s="21">
        <v>23.687999999999999</v>
      </c>
      <c r="F89" s="21">
        <f t="shared" si="4"/>
        <v>140.99999999999997</v>
      </c>
      <c r="I89" s="20" t="s">
        <v>6</v>
      </c>
      <c r="J89" s="21">
        <v>7.56</v>
      </c>
      <c r="K89" s="2">
        <f t="shared" si="3"/>
        <v>44.999999999999993</v>
      </c>
    </row>
    <row r="90" spans="4:11" x14ac:dyDescent="0.2">
      <c r="D90" s="20" t="s">
        <v>6</v>
      </c>
      <c r="E90" s="21">
        <v>7.8959999999999999</v>
      </c>
      <c r="F90" s="21">
        <f t="shared" si="4"/>
        <v>47</v>
      </c>
      <c r="I90" s="20" t="s">
        <v>7</v>
      </c>
      <c r="J90" s="21">
        <v>7.56</v>
      </c>
      <c r="K90" s="2">
        <f t="shared" si="3"/>
        <v>44.999999999999993</v>
      </c>
    </row>
    <row r="91" spans="4:11" x14ac:dyDescent="0.2">
      <c r="D91" s="20" t="s">
        <v>7</v>
      </c>
      <c r="E91" s="21">
        <v>7.3920000000000003</v>
      </c>
      <c r="F91" s="21">
        <f t="shared" si="4"/>
        <v>44</v>
      </c>
      <c r="I91" s="20" t="s">
        <v>9</v>
      </c>
      <c r="J91" s="21">
        <v>3.8639999999999999</v>
      </c>
      <c r="K91" s="2">
        <f t="shared" si="3"/>
        <v>22.999999999999996</v>
      </c>
    </row>
    <row r="92" spans="4:11" x14ac:dyDescent="0.2">
      <c r="D92" s="20" t="s">
        <v>9</v>
      </c>
      <c r="E92" s="21">
        <v>3.8639999999999999</v>
      </c>
      <c r="F92" s="21">
        <f t="shared" si="4"/>
        <v>22.999999999999996</v>
      </c>
      <c r="I92" s="20" t="s">
        <v>12</v>
      </c>
      <c r="J92" s="21">
        <v>3.36</v>
      </c>
      <c r="K92" s="2">
        <f t="shared" si="3"/>
        <v>19.999999999999996</v>
      </c>
    </row>
    <row r="93" spans="4:11" x14ac:dyDescent="0.2">
      <c r="D93" s="20" t="s">
        <v>12</v>
      </c>
      <c r="E93" s="21">
        <v>3.36</v>
      </c>
      <c r="F93" s="21">
        <f t="shared" si="4"/>
        <v>19.999999999999996</v>
      </c>
      <c r="I93" s="20" t="s">
        <v>15</v>
      </c>
      <c r="J93" s="21">
        <v>6.72</v>
      </c>
      <c r="K93" s="2">
        <f t="shared" si="3"/>
        <v>39.999999999999993</v>
      </c>
    </row>
    <row r="94" spans="4:11" x14ac:dyDescent="0.2">
      <c r="D94" s="20" t="s">
        <v>15</v>
      </c>
      <c r="E94" s="21">
        <v>5.9850000000000003</v>
      </c>
      <c r="F94" s="21">
        <f t="shared" si="4"/>
        <v>35.625</v>
      </c>
      <c r="I94" s="20" t="s">
        <v>17</v>
      </c>
      <c r="J94" s="21">
        <v>3.1920000000000002</v>
      </c>
      <c r="K94" s="2">
        <f t="shared" si="3"/>
        <v>19</v>
      </c>
    </row>
    <row r="95" spans="4:11" x14ac:dyDescent="0.2">
      <c r="D95" s="20" t="s">
        <v>17</v>
      </c>
      <c r="E95" s="21">
        <v>3.1920000000000002</v>
      </c>
      <c r="F95" s="21">
        <f t="shared" si="4"/>
        <v>19</v>
      </c>
      <c r="I95" s="20" t="s">
        <v>18</v>
      </c>
      <c r="J95" s="21">
        <v>12.768000000000001</v>
      </c>
      <c r="K95" s="2">
        <f t="shared" si="3"/>
        <v>76</v>
      </c>
    </row>
    <row r="96" spans="4:11" x14ac:dyDescent="0.2">
      <c r="D96" s="20" t="s">
        <v>18</v>
      </c>
      <c r="E96" s="21">
        <v>12.936</v>
      </c>
      <c r="F96" s="21">
        <f t="shared" si="4"/>
        <v>77</v>
      </c>
      <c r="I96" s="20" t="s">
        <v>20</v>
      </c>
      <c r="J96" s="21">
        <v>11.928000000000001</v>
      </c>
      <c r="K96" s="2">
        <f t="shared" si="3"/>
        <v>71</v>
      </c>
    </row>
    <row r="97" spans="4:11" x14ac:dyDescent="0.2">
      <c r="D97" s="20" t="s">
        <v>20</v>
      </c>
      <c r="E97" s="21">
        <v>12.096</v>
      </c>
      <c r="F97" s="21">
        <f t="shared" si="4"/>
        <v>72</v>
      </c>
      <c r="J97" s="19">
        <f>SUM(J56:J96)</f>
        <v>409.24800000000005</v>
      </c>
      <c r="K97" s="2">
        <f>SUM(K56:K96)</f>
        <v>2436</v>
      </c>
    </row>
    <row r="98" spans="4:11" x14ac:dyDescent="0.2">
      <c r="E98" s="19">
        <f>SUM(E57:E97)</f>
        <v>408.02800000000002</v>
      </c>
      <c r="F98" s="19">
        <f>SUM(F57:F97)</f>
        <v>2428.738095238095</v>
      </c>
    </row>
    <row r="99" spans="4:11" x14ac:dyDescent="0.2">
      <c r="F99" s="22">
        <f>F98*0.168</f>
        <v>408.02799999999996</v>
      </c>
    </row>
  </sheetData>
  <autoFilter ref="B1:D44"/>
  <pageMargins left="0.39370078740157477" right="0.39370078740157477" top="0.39370078740157477" bottom="0.39370078740157477" header="0.39370078740157477" footer="0.39370078740157477"/>
  <pageSetup paperSize="0" fitToWidth="0" fitToHeight="0" pageOrder="overThenDown" orientation="portrait" horizontalDpi="300" verticalDpi="300"/>
  <headerFooter alignWithMargins="0">
    <oddFooter>&amp;L&amp;"Microsoft Sans Serif, Regular"&amp;K919191Рег. номер WSSDOCS: ЭСЗ-РИЦ-2024-14223,  ID:287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Худякова Ксения Олеговна</dc:creator>
  <cp:keywords/>
  <dc:description/>
  <cp:lastModifiedBy>Базаров Константин Валерьянович</cp:lastModifiedBy>
  <cp:revision>1</cp:revision>
  <cp:lastPrinted>2024-04-18T11:55:56Z</cp:lastPrinted>
  <dcterms:created xsi:type="dcterms:W3CDTF">2024-04-18T11:55:56Z</dcterms:created>
  <dcterms:modified xsi:type="dcterms:W3CDTF">2024-12-05T10:52:22Z</dcterms:modified>
</cp:coreProperties>
</file>